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ireccion Obras Privadas\O.P. ARCHIVOS PARA WEB\DOCUMENTACION O P\"/>
    </mc:Choice>
  </mc:AlternateContent>
  <xr:revisionPtr revIDLastSave="0" documentId="8_{74D5C7FC-92B4-47A2-9DEB-969AEC577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customWorkbookViews>
    <customWorkbookView name="Usuario - Vista personalizada" guid="{DC6EBDB9-56EE-4876-B7AA-99B3DD0FA213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3" i="1" l="1"/>
  <c r="C35" i="1" l="1"/>
  <c r="C47" i="1"/>
  <c r="C43" i="1"/>
  <c r="C32" i="1"/>
  <c r="C36" i="1" l="1"/>
  <c r="C37" i="1" s="1"/>
  <c r="C34" i="1"/>
  <c r="C38" i="1" l="1"/>
  <c r="C39" i="1" s="1"/>
  <c r="C44" i="1" l="1"/>
  <c r="C48" i="1"/>
</calcChain>
</file>

<file path=xl/sharedStrings.xml><?xml version="1.0" encoding="utf-8"?>
<sst xmlns="http://schemas.openxmlformats.org/spreadsheetml/2006/main" count="100" uniqueCount="91">
  <si>
    <t>FIS</t>
  </si>
  <si>
    <t>FIT</t>
  </si>
  <si>
    <t>Permeable</t>
  </si>
  <si>
    <t>≥ 0,8</t>
  </si>
  <si>
    <t>≤ 0,70</t>
  </si>
  <si>
    <t>≤ 0,60</t>
  </si>
  <si>
    <t>Impermeables</t>
  </si>
  <si>
    <t>Terraza verde</t>
  </si>
  <si>
    <t>Tipo de superficie</t>
  </si>
  <si>
    <t>Volumen necesario</t>
  </si>
  <si>
    <t>Tanque Almacenamiento</t>
  </si>
  <si>
    <t>Caso Art. 3</t>
  </si>
  <si>
    <t>Semipermeable</t>
  </si>
  <si>
    <t>Sup. Impermeable</t>
  </si>
  <si>
    <t>Sup. Lateral</t>
  </si>
  <si>
    <t>Permeable equivalente</t>
  </si>
  <si>
    <t>Sup cubierta Piso 1</t>
  </si>
  <si>
    <t>Sup cubierta Piso 2</t>
  </si>
  <si>
    <t>Sup cubierta Piso 3</t>
  </si>
  <si>
    <t>Sup cubierta Piso 4</t>
  </si>
  <si>
    <t>Sup cubierta Piso 5</t>
  </si>
  <si>
    <t>Sup cubierta Piso 6</t>
  </si>
  <si>
    <t>Sup cubierta Piso 7</t>
  </si>
  <si>
    <t>Sup cubierta Piso 8</t>
  </si>
  <si>
    <t>Solado Cubierto semipermeable</t>
  </si>
  <si>
    <t>Nº plantas totales</t>
  </si>
  <si>
    <t>no requiere</t>
  </si>
  <si>
    <t>Observaciones</t>
  </si>
  <si>
    <t>suma todas las proyecciones de techos</t>
  </si>
  <si>
    <t>suma todos los pisos impermeables</t>
  </si>
  <si>
    <t>superficie con cobertura absorbente</t>
  </si>
  <si>
    <t>superficie con solado semipermeable no cubierto</t>
  </si>
  <si>
    <t>superficie con solado semipermeable bajo cubierta</t>
  </si>
  <si>
    <t>Incluida Planta baja</t>
  </si>
  <si>
    <t>Superficie terreno</t>
  </si>
  <si>
    <t>Este es el volumen a proponer en Plano a presentar</t>
  </si>
  <si>
    <t>Long. Media de Medianera mayor &gt; 3,00 m altura</t>
  </si>
  <si>
    <t>Sup cubierta Piso 9</t>
  </si>
  <si>
    <t>Sup cubierta Piso 10</t>
  </si>
  <si>
    <t>Pavimento poroso (junta min 1 cm)</t>
  </si>
  <si>
    <t xml:space="preserve"> Solado Cubierto Permeable</t>
  </si>
  <si>
    <r>
      <rPr>
        <b/>
        <sz val="14"/>
        <rFont val="Symbol"/>
        <family val="1"/>
        <charset val="2"/>
      </rPr>
      <t xml:space="preserve">S </t>
    </r>
    <r>
      <rPr>
        <b/>
        <sz val="14"/>
        <rFont val="Calibri"/>
        <family val="2"/>
      </rPr>
      <t>Sup Imper en proy. / Sup. Terreno</t>
    </r>
  </si>
  <si>
    <r>
      <rPr>
        <b/>
        <sz val="14"/>
        <rFont val="Symbol"/>
        <family val="1"/>
        <charset val="2"/>
      </rPr>
      <t>S (</t>
    </r>
    <r>
      <rPr>
        <b/>
        <sz val="14"/>
        <rFont val="Calibri"/>
        <family val="2"/>
      </rPr>
      <t>Sup Imper cada piso)  / Sup. Terreno</t>
    </r>
  </si>
  <si>
    <r>
      <t>C</t>
    </r>
    <r>
      <rPr>
        <vertAlign val="subscript"/>
        <sz val="14"/>
        <color theme="1"/>
        <rFont val="Calibri"/>
        <family val="2"/>
      </rPr>
      <t>i</t>
    </r>
  </si>
  <si>
    <r>
      <t>C</t>
    </r>
    <r>
      <rPr>
        <vertAlign val="subscript"/>
        <sz val="14"/>
        <color theme="1"/>
        <rFont val="Calibri"/>
        <family val="2"/>
      </rPr>
      <t>abs</t>
    </r>
  </si>
  <si>
    <r>
      <t>C</t>
    </r>
    <r>
      <rPr>
        <vertAlign val="subscript"/>
        <sz val="14"/>
        <color theme="1"/>
        <rFont val="Calibri"/>
        <family val="2"/>
      </rPr>
      <t xml:space="preserve">alm </t>
    </r>
    <r>
      <rPr>
        <sz val="14"/>
        <color theme="1"/>
        <rFont val="Calibri"/>
        <family val="2"/>
      </rPr>
      <t>%</t>
    </r>
  </si>
  <si>
    <r>
      <t>C</t>
    </r>
    <r>
      <rPr>
        <vertAlign val="subscript"/>
        <sz val="14"/>
        <color theme="1"/>
        <rFont val="Calibri"/>
        <family val="2"/>
      </rPr>
      <t>esc</t>
    </r>
  </si>
  <si>
    <t>Medianera mas larga o  promedio ponderado si es irregular</t>
  </si>
  <si>
    <r>
      <t>C</t>
    </r>
    <r>
      <rPr>
        <vertAlign val="subscript"/>
        <sz val="18"/>
        <color theme="1"/>
        <rFont val="Calibri"/>
        <family val="2"/>
      </rPr>
      <t>esc</t>
    </r>
    <r>
      <rPr>
        <sz val="11"/>
        <color theme="1"/>
        <rFont val="Calibri"/>
        <family val="2"/>
      </rPr>
      <t/>
    </r>
  </si>
  <si>
    <r>
      <t>C</t>
    </r>
    <r>
      <rPr>
        <vertAlign val="subscript"/>
        <sz val="18"/>
        <color theme="1"/>
        <rFont val="Calibri"/>
        <family val="2"/>
      </rPr>
      <t>i</t>
    </r>
  </si>
  <si>
    <r>
      <t xml:space="preserve">V </t>
    </r>
    <r>
      <rPr>
        <vertAlign val="subscript"/>
        <sz val="18"/>
        <color theme="1"/>
        <rFont val="Calibri"/>
        <family val="2"/>
      </rPr>
      <t>techo</t>
    </r>
  </si>
  <si>
    <r>
      <t xml:space="preserve">V </t>
    </r>
    <r>
      <rPr>
        <vertAlign val="subscript"/>
        <sz val="18"/>
        <color theme="1"/>
        <rFont val="Calibri"/>
        <family val="2"/>
      </rPr>
      <t>medianera</t>
    </r>
  </si>
  <si>
    <r>
      <t>V</t>
    </r>
    <r>
      <rPr>
        <vertAlign val="subscript"/>
        <sz val="18"/>
        <color theme="1"/>
        <rFont val="Calibri"/>
        <family val="2"/>
      </rPr>
      <t xml:space="preserve"> total retardo</t>
    </r>
  </si>
  <si>
    <r>
      <t>C</t>
    </r>
    <r>
      <rPr>
        <vertAlign val="subscript"/>
        <sz val="18"/>
        <color theme="1"/>
        <rFont val="Calibri"/>
        <family val="2"/>
      </rPr>
      <t>abs</t>
    </r>
  </si>
  <si>
    <r>
      <t>C</t>
    </r>
    <r>
      <rPr>
        <vertAlign val="subscript"/>
        <sz val="18"/>
        <color theme="1"/>
        <rFont val="Calibri"/>
        <family val="2"/>
      </rPr>
      <t xml:space="preserve">alm </t>
    </r>
    <r>
      <rPr>
        <sz val="18"/>
        <color theme="1"/>
        <rFont val="Calibri"/>
        <family val="2"/>
      </rPr>
      <t>%</t>
    </r>
  </si>
  <si>
    <r>
      <t xml:space="preserve">Retardo </t>
    </r>
    <r>
      <rPr>
        <sz val="14"/>
        <color theme="1"/>
        <rFont val="Calibri"/>
        <family val="2"/>
      </rPr>
      <t>completar según resultado Art. 3</t>
    </r>
  </si>
  <si>
    <t xml:space="preserve">       Completar solo las celdas amarillas que corresponda</t>
  </si>
  <si>
    <t xml:space="preserve">                                Planilla de Calculo de Retardadores Hidrológicos</t>
  </si>
  <si>
    <t>Sup. Cubierta PB (proyección)</t>
  </si>
  <si>
    <t>Sup. No Cubierta - Impermeables (pisos)</t>
  </si>
  <si>
    <t>Sup. absorbente</t>
  </si>
  <si>
    <t>Apéndice</t>
  </si>
  <si>
    <t>Soluciones tentativas en función de Art. 3 (de carácter orientativo, no excluyente)</t>
  </si>
  <si>
    <r>
      <t xml:space="preserve">Infiltración </t>
    </r>
    <r>
      <rPr>
        <sz val="14"/>
        <color theme="1"/>
        <rFont val="Calibri"/>
        <family val="2"/>
      </rPr>
      <t>completar según resultado Art. 3</t>
    </r>
  </si>
  <si>
    <t>Solución</t>
  </si>
  <si>
    <t>Sup. Infiltración necesaria</t>
  </si>
  <si>
    <t>Exige Rejilla Desborde Elevada 5 cm. Mínimo</t>
  </si>
  <si>
    <r>
      <t xml:space="preserve">Posible solución para </t>
    </r>
    <r>
      <rPr>
        <b/>
        <sz val="14"/>
        <color theme="1"/>
        <rFont val="Calibri"/>
        <family val="2"/>
      </rPr>
      <t>INFILTRACION</t>
    </r>
  </si>
  <si>
    <t>Capacidad de absorción</t>
  </si>
  <si>
    <r>
      <t xml:space="preserve">Posible solución para </t>
    </r>
    <r>
      <rPr>
        <b/>
        <sz val="14"/>
        <color theme="1"/>
        <rFont val="Calibri"/>
        <family val="2"/>
      </rPr>
      <t>RETARDOS</t>
    </r>
  </si>
  <si>
    <t>Suelo con cobertura gramínea</t>
  </si>
  <si>
    <t>Relleno granular &gt; 30 mm. espesor mínimo 20 cm</t>
  </si>
  <si>
    <t>Relleno granular &gt; 15 mm. espesor mínimo 20 cm</t>
  </si>
  <si>
    <t>Diámetro máximo de salida de  Volúmenes de Retardos</t>
  </si>
  <si>
    <t>Volumen  del retardo</t>
  </si>
  <si>
    <t>Diámetro máximo salida</t>
  </si>
  <si>
    <t>1 "</t>
  </si>
  <si>
    <t>40 mm.</t>
  </si>
  <si>
    <t>menor o igual a 600 litros</t>
  </si>
  <si>
    <t>50 mm.</t>
  </si>
  <si>
    <t>63 mm.</t>
  </si>
  <si>
    <t>&gt;600 litros  &lt; 2400 litrtos</t>
  </si>
  <si>
    <t>&gt; 2400 litros  &lt; 4300 litros</t>
  </si>
  <si>
    <t>&gt; 4300  litros &lt; 8000 litros</t>
  </si>
  <si>
    <t>conforme a sumatorias</t>
  </si>
  <si>
    <t>&gt; 8000 litros agregar mayor cantidad de caños de salidas</t>
  </si>
  <si>
    <t>Sup cubierta Piso 11</t>
  </si>
  <si>
    <t>Sup cubierta Piso 12</t>
  </si>
  <si>
    <t>Sup cubierta Piso 13</t>
  </si>
  <si>
    <t>Sup cubierta Piso 14</t>
  </si>
  <si>
    <r>
      <rPr>
        <b/>
        <sz val="14"/>
        <color rgb="FF00B050"/>
        <rFont val="Calibri"/>
        <family val="2"/>
      </rPr>
      <t xml:space="preserve">resultado </t>
    </r>
    <r>
      <rPr>
        <b/>
        <u/>
        <sz val="14"/>
        <color rgb="FF00B050"/>
        <rFont val="Calibri"/>
        <family val="2"/>
      </rPr>
      <t>"no requiere"</t>
    </r>
    <r>
      <rPr>
        <b/>
        <sz val="14"/>
        <color rgb="FF00B050"/>
        <rFont val="Calibri"/>
        <family val="2"/>
      </rPr>
      <t>solo plantear desconexión de desagües pluviales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</si>
</sst>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0.000"/>
    <numFmt numFmtId="167" formatCode="0.00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name val="Calibri"/>
      <family val="2"/>
    </font>
    <font>
      <b/>
      <sz val="14"/>
      <name val="Symbol"/>
      <family val="1"/>
      <charset val="2"/>
    </font>
    <font>
      <vertAlign val="subscript"/>
      <sz val="14"/>
      <color theme="1"/>
      <name val="Calibri"/>
      <family val="2"/>
    </font>
    <font>
      <sz val="18"/>
      <color theme="1"/>
      <name val="Calibri"/>
      <family val="2"/>
    </font>
    <font>
      <vertAlign val="subscript"/>
      <sz val="18"/>
      <color theme="1"/>
      <name val="Calibri"/>
      <family val="2"/>
    </font>
    <font>
      <sz val="14"/>
      <color rgb="FF00B050"/>
      <name val="Calibri"/>
      <family val="2"/>
    </font>
    <font>
      <b/>
      <sz val="14"/>
      <color rgb="FF00B050"/>
      <name val="Calibri"/>
      <family val="2"/>
    </font>
    <font>
      <b/>
      <sz val="14"/>
      <color rgb="FFC00000"/>
      <name val="Calibri"/>
      <family val="2"/>
    </font>
    <font>
      <b/>
      <u/>
      <sz val="14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4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 indent="4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 indent="7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4"/>
    </xf>
    <xf numFmtId="165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4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9" fontId="2" fillId="0" borderId="11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3" fillId="0" borderId="12" xfId="2" applyFont="1" applyBorder="1" applyAlignment="1" applyProtection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2" xfId="2" applyFont="1" applyBorder="1" applyAlignment="1" applyProtection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1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0" borderId="1" xfId="1" applyFont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5" borderId="35" xfId="0" applyFont="1" applyFill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1692299</xdr:colOff>
      <xdr:row>0</xdr:row>
      <xdr:rowOff>54429</xdr:rowOff>
    </xdr:from>
    <xdr:to>
      <xdr:col>5</xdr:col>
      <xdr:colOff>3858555</xdr:colOff>
      <xdr:row>2</xdr:row>
      <xdr:rowOff>68036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1878" y="54429"/>
          <a:ext cx="2166256" cy="6953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661736</xdr:colOff>
      <xdr:row>2</xdr:row>
      <xdr:rowOff>170448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3710" cy="8522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9"/>
  <sheetViews>
    <sheetView tabSelected="1" topLeftCell="A70" zoomScale="84" zoomScaleNormal="84" workbookViewId="0">
      <selection activeCell="C9" sqref="C9"/>
    </sheetView>
  </sheetViews>
  <sheetFormatPr baseColWidth="10" defaultRowHeight="15" x14ac:dyDescent="0.25"/>
  <cols>
    <col min="1" max="1" width="11.28515625" style="2" customWidth="1"/>
    <col min="2" max="2" width="51.7109375" style="2" customWidth="1"/>
    <col min="3" max="3" width="28.5703125" style="4" customWidth="1"/>
    <col min="4" max="4" width="13.7109375" style="2" customWidth="1"/>
    <col min="5" max="5" width="6.5703125" style="2" customWidth="1"/>
    <col min="6" max="6" width="62.85546875" style="2" customWidth="1"/>
    <col min="7" max="7" width="36.85546875" style="2" customWidth="1"/>
    <col min="8" max="8" width="9.7109375" style="2" bestFit="1" customWidth="1"/>
    <col min="9" max="9" width="47.7109375" style="2" customWidth="1"/>
    <col min="10" max="10" width="6.85546875" style="2" bestFit="1" customWidth="1"/>
    <col min="11" max="11" width="7.28515625" style="2" bestFit="1" customWidth="1"/>
    <col min="12" max="12" width="9.7109375" style="2" bestFit="1" customWidth="1"/>
    <col min="13" max="13" width="22.42578125" style="2" bestFit="1" customWidth="1"/>
    <col min="14" max="14" width="28.5703125" style="2" bestFit="1" customWidth="1"/>
    <col min="15" max="16384" width="11.42578125" style="2"/>
  </cols>
  <sheetData>
    <row r="1" spans="1:7" x14ac:dyDescent="0.25">
      <c r="A1" s="1"/>
      <c r="B1" s="1"/>
      <c r="C1" s="3"/>
      <c r="D1" s="1"/>
      <c r="E1" s="1"/>
      <c r="F1" s="1"/>
      <c r="G1" s="1"/>
    </row>
    <row r="2" spans="1:7" ht="39" customHeight="1" x14ac:dyDescent="0.25">
      <c r="A2" s="1"/>
      <c r="B2" s="6" t="s">
        <v>57</v>
      </c>
      <c r="C2" s="3"/>
      <c r="D2" s="1"/>
      <c r="E2" s="1"/>
      <c r="F2" s="1"/>
      <c r="G2" s="1"/>
    </row>
    <row r="3" spans="1:7" ht="15.75" thickBot="1" x14ac:dyDescent="0.3">
      <c r="A3" s="1"/>
      <c r="B3" s="1"/>
      <c r="C3" s="3"/>
      <c r="D3" s="1"/>
      <c r="E3" s="1"/>
      <c r="F3" s="1"/>
      <c r="G3" s="1"/>
    </row>
    <row r="4" spans="1:7" s="8" customFormat="1" ht="29.25" customHeight="1" thickBot="1" x14ac:dyDescent="0.3">
      <c r="A4" s="5"/>
      <c r="B4" s="70" t="s">
        <v>56</v>
      </c>
      <c r="C4" s="71"/>
      <c r="D4" s="113" t="s">
        <v>27</v>
      </c>
      <c r="E4" s="113"/>
      <c r="F4" s="114"/>
      <c r="G4" s="5"/>
    </row>
    <row r="5" spans="1:7" s="8" customFormat="1" ht="18.75" x14ac:dyDescent="0.25">
      <c r="A5" s="5"/>
      <c r="B5" s="67" t="s">
        <v>34</v>
      </c>
      <c r="C5" s="68">
        <v>100</v>
      </c>
      <c r="D5" s="110"/>
      <c r="E5" s="111"/>
      <c r="F5" s="112"/>
    </row>
    <row r="6" spans="1:7" s="8" customFormat="1" ht="25.5" customHeight="1" x14ac:dyDescent="0.25">
      <c r="A6" s="5"/>
      <c r="B6" s="106" t="s">
        <v>13</v>
      </c>
      <c r="C6" s="101"/>
      <c r="D6" s="101"/>
      <c r="E6" s="101"/>
      <c r="F6" s="102"/>
      <c r="G6" s="5"/>
    </row>
    <row r="7" spans="1:7" s="8" customFormat="1" ht="18.75" x14ac:dyDescent="0.25">
      <c r="A7" s="5"/>
      <c r="B7" s="9" t="s">
        <v>58</v>
      </c>
      <c r="C7" s="10"/>
      <c r="D7" s="93" t="s">
        <v>28</v>
      </c>
      <c r="E7" s="94"/>
      <c r="F7" s="95"/>
      <c r="G7" s="5"/>
    </row>
    <row r="8" spans="1:7" s="8" customFormat="1" ht="18.75" customHeight="1" x14ac:dyDescent="0.25">
      <c r="A8" s="5"/>
      <c r="B8" s="11" t="s">
        <v>59</v>
      </c>
      <c r="C8" s="12"/>
      <c r="D8" s="87" t="s">
        <v>29</v>
      </c>
      <c r="E8" s="88"/>
      <c r="F8" s="89"/>
      <c r="G8" s="5"/>
    </row>
    <row r="9" spans="1:7" s="8" customFormat="1" ht="18.75" x14ac:dyDescent="0.25">
      <c r="A9" s="5"/>
      <c r="B9" s="13" t="s">
        <v>16</v>
      </c>
      <c r="C9" s="12"/>
      <c r="D9" s="87"/>
      <c r="E9" s="88"/>
      <c r="F9" s="89"/>
      <c r="G9" s="5"/>
    </row>
    <row r="10" spans="1:7" s="8" customFormat="1" ht="18.75" x14ac:dyDescent="0.25">
      <c r="A10" s="5"/>
      <c r="B10" s="13" t="s">
        <v>17</v>
      </c>
      <c r="C10" s="12"/>
      <c r="D10" s="87"/>
      <c r="E10" s="88"/>
      <c r="F10" s="89"/>
      <c r="G10" s="5"/>
    </row>
    <row r="11" spans="1:7" s="8" customFormat="1" ht="18.75" x14ac:dyDescent="0.25">
      <c r="A11" s="5"/>
      <c r="B11" s="13" t="s">
        <v>18</v>
      </c>
      <c r="C11" s="12"/>
      <c r="D11" s="87"/>
      <c r="E11" s="88"/>
      <c r="F11" s="89"/>
      <c r="G11" s="5"/>
    </row>
    <row r="12" spans="1:7" s="8" customFormat="1" ht="18.75" x14ac:dyDescent="0.25">
      <c r="A12" s="5"/>
      <c r="B12" s="13" t="s">
        <v>19</v>
      </c>
      <c r="C12" s="12"/>
      <c r="D12" s="87"/>
      <c r="E12" s="88"/>
      <c r="F12" s="89"/>
      <c r="G12" s="5"/>
    </row>
    <row r="13" spans="1:7" s="8" customFormat="1" ht="18.75" x14ac:dyDescent="0.25">
      <c r="A13" s="5"/>
      <c r="B13" s="13" t="s">
        <v>20</v>
      </c>
      <c r="C13" s="12"/>
      <c r="D13" s="87"/>
      <c r="E13" s="88"/>
      <c r="F13" s="89"/>
      <c r="G13" s="5"/>
    </row>
    <row r="14" spans="1:7" s="8" customFormat="1" ht="18.75" x14ac:dyDescent="0.25">
      <c r="A14" s="5"/>
      <c r="B14" s="13" t="s">
        <v>21</v>
      </c>
      <c r="C14" s="12"/>
      <c r="D14" s="87"/>
      <c r="E14" s="88"/>
      <c r="F14" s="89"/>
      <c r="G14" s="5"/>
    </row>
    <row r="15" spans="1:7" s="8" customFormat="1" ht="18.75" x14ac:dyDescent="0.25">
      <c r="A15" s="5"/>
      <c r="B15" s="13" t="s">
        <v>22</v>
      </c>
      <c r="C15" s="12"/>
      <c r="D15" s="87"/>
      <c r="E15" s="88"/>
      <c r="F15" s="89"/>
      <c r="G15" s="5"/>
    </row>
    <row r="16" spans="1:7" s="8" customFormat="1" ht="18.75" x14ac:dyDescent="0.25">
      <c r="A16" s="5"/>
      <c r="B16" s="13" t="s">
        <v>23</v>
      </c>
      <c r="C16" s="14"/>
      <c r="D16" s="87"/>
      <c r="E16" s="88"/>
      <c r="F16" s="89"/>
      <c r="G16" s="5"/>
    </row>
    <row r="17" spans="1:7" s="8" customFormat="1" ht="18.75" x14ac:dyDescent="0.25">
      <c r="A17" s="5"/>
      <c r="B17" s="13" t="s">
        <v>37</v>
      </c>
      <c r="C17" s="14"/>
      <c r="D17" s="83"/>
      <c r="E17" s="84"/>
      <c r="F17" s="85"/>
      <c r="G17" s="5"/>
    </row>
    <row r="18" spans="1:7" s="8" customFormat="1" ht="18.75" x14ac:dyDescent="0.25">
      <c r="A18" s="5"/>
      <c r="B18" s="13" t="s">
        <v>38</v>
      </c>
      <c r="C18" s="14"/>
      <c r="D18" s="83"/>
      <c r="E18" s="84"/>
      <c r="F18" s="85"/>
      <c r="G18" s="5"/>
    </row>
    <row r="19" spans="1:7" s="8" customFormat="1" ht="18.75" x14ac:dyDescent="0.25">
      <c r="A19" s="5"/>
      <c r="B19" s="13" t="s">
        <v>86</v>
      </c>
      <c r="C19" s="14"/>
      <c r="D19" s="83"/>
      <c r="E19" s="84"/>
      <c r="F19" s="85"/>
      <c r="G19" s="5"/>
    </row>
    <row r="20" spans="1:7" s="8" customFormat="1" ht="18.75" x14ac:dyDescent="0.25">
      <c r="A20" s="5"/>
      <c r="B20" s="13" t="s">
        <v>87</v>
      </c>
      <c r="C20" s="14"/>
      <c r="D20" s="83"/>
      <c r="E20" s="84"/>
      <c r="F20" s="85"/>
      <c r="G20" s="5"/>
    </row>
    <row r="21" spans="1:7" s="8" customFormat="1" ht="18.75" x14ac:dyDescent="0.25">
      <c r="A21" s="5"/>
      <c r="B21" s="13" t="s">
        <v>88</v>
      </c>
      <c r="C21" s="14"/>
      <c r="D21" s="87"/>
      <c r="E21" s="88"/>
      <c r="F21" s="89"/>
      <c r="G21" s="5"/>
    </row>
    <row r="22" spans="1:7" s="8" customFormat="1" ht="18.75" x14ac:dyDescent="0.25">
      <c r="A22" s="5"/>
      <c r="B22" s="13" t="s">
        <v>89</v>
      </c>
      <c r="C22" s="14"/>
      <c r="D22" s="90"/>
      <c r="E22" s="91"/>
      <c r="F22" s="92"/>
      <c r="G22" s="5"/>
    </row>
    <row r="23" spans="1:7" s="8" customFormat="1" ht="27.75" customHeight="1" x14ac:dyDescent="0.25">
      <c r="A23" s="5"/>
      <c r="B23" s="106" t="s">
        <v>60</v>
      </c>
      <c r="C23" s="101"/>
      <c r="D23" s="101"/>
      <c r="E23" s="101"/>
      <c r="F23" s="102"/>
      <c r="G23" s="5"/>
    </row>
    <row r="24" spans="1:7" s="8" customFormat="1" ht="18" customHeight="1" x14ac:dyDescent="0.25">
      <c r="A24" s="5"/>
      <c r="B24" s="9" t="s">
        <v>7</v>
      </c>
      <c r="C24" s="10">
        <v>0</v>
      </c>
      <c r="D24" s="93" t="s">
        <v>30</v>
      </c>
      <c r="E24" s="94"/>
      <c r="F24" s="95"/>
      <c r="G24" s="5"/>
    </row>
    <row r="25" spans="1:7" s="8" customFormat="1" ht="18" customHeight="1" x14ac:dyDescent="0.25">
      <c r="A25" s="5"/>
      <c r="B25" s="9" t="s">
        <v>40</v>
      </c>
      <c r="C25" s="10">
        <v>0</v>
      </c>
      <c r="D25" s="16"/>
      <c r="E25" s="17"/>
      <c r="F25" s="18"/>
      <c r="G25" s="5"/>
    </row>
    <row r="26" spans="1:7" s="8" customFormat="1" ht="18" customHeight="1" x14ac:dyDescent="0.25">
      <c r="A26" s="5"/>
      <c r="B26" s="11" t="s">
        <v>24</v>
      </c>
      <c r="C26" s="12">
        <v>0</v>
      </c>
      <c r="D26" s="87" t="s">
        <v>32</v>
      </c>
      <c r="E26" s="88"/>
      <c r="F26" s="89"/>
      <c r="G26" s="5"/>
    </row>
    <row r="27" spans="1:7" s="8" customFormat="1" ht="18" customHeight="1" x14ac:dyDescent="0.25">
      <c r="A27" s="5"/>
      <c r="B27" s="11" t="s">
        <v>12</v>
      </c>
      <c r="C27" s="12">
        <v>0</v>
      </c>
      <c r="D27" s="87" t="s">
        <v>31</v>
      </c>
      <c r="E27" s="88"/>
      <c r="F27" s="89"/>
      <c r="G27" s="5"/>
    </row>
    <row r="28" spans="1:7" s="8" customFormat="1" ht="18" customHeight="1" x14ac:dyDescent="0.25">
      <c r="A28" s="5"/>
      <c r="B28" s="19" t="s">
        <v>15</v>
      </c>
      <c r="C28" s="20">
        <f>+C5-C7-C8+C24+C25-C27/2+C26/3</f>
        <v>100</v>
      </c>
      <c r="D28" s="90"/>
      <c r="E28" s="91"/>
      <c r="F28" s="92"/>
      <c r="G28" s="5"/>
    </row>
    <row r="29" spans="1:7" s="8" customFormat="1" ht="29.25" customHeight="1" x14ac:dyDescent="0.25">
      <c r="A29" s="5"/>
      <c r="B29" s="106" t="s">
        <v>14</v>
      </c>
      <c r="C29" s="101"/>
      <c r="D29" s="101"/>
      <c r="E29" s="101"/>
      <c r="F29" s="102"/>
      <c r="G29" s="5"/>
    </row>
    <row r="30" spans="1:7" s="8" customFormat="1" ht="18.75" x14ac:dyDescent="0.25">
      <c r="A30" s="5"/>
      <c r="B30" s="9" t="s">
        <v>25</v>
      </c>
      <c r="C30" s="10">
        <v>0</v>
      </c>
      <c r="D30" s="107" t="s">
        <v>33</v>
      </c>
      <c r="E30" s="108"/>
      <c r="F30" s="109"/>
      <c r="G30" s="5"/>
    </row>
    <row r="31" spans="1:7" s="8" customFormat="1" ht="37.5" x14ac:dyDescent="0.25">
      <c r="A31" s="5"/>
      <c r="B31" s="21" t="s">
        <v>36</v>
      </c>
      <c r="C31" s="22">
        <v>0</v>
      </c>
      <c r="D31" s="103" t="s">
        <v>47</v>
      </c>
      <c r="E31" s="104"/>
      <c r="F31" s="105"/>
      <c r="G31" s="5"/>
    </row>
    <row r="32" spans="1:7" s="8" customFormat="1" ht="27.75" customHeight="1" x14ac:dyDescent="0.25">
      <c r="A32" s="23" t="s">
        <v>0</v>
      </c>
      <c r="B32" s="24" t="s">
        <v>41</v>
      </c>
      <c r="C32" s="25">
        <f>(C7+C8-C24-C25/2-C26/4)/C5</f>
        <v>0</v>
      </c>
      <c r="D32" s="87"/>
      <c r="E32" s="88"/>
      <c r="F32" s="89"/>
      <c r="G32" s="5"/>
    </row>
    <row r="33" spans="1:7" s="8" customFormat="1" ht="27.75" customHeight="1" x14ac:dyDescent="0.25">
      <c r="A33" s="26" t="s">
        <v>1</v>
      </c>
      <c r="B33" s="24" t="s">
        <v>42</v>
      </c>
      <c r="C33" s="25">
        <f>SUM(C7:C22)/C5</f>
        <v>0</v>
      </c>
      <c r="D33" s="87"/>
      <c r="E33" s="88"/>
      <c r="F33" s="89"/>
      <c r="G33" s="5"/>
    </row>
    <row r="34" spans="1:7" s="8" customFormat="1" ht="32.25" customHeight="1" x14ac:dyDescent="0.25">
      <c r="A34" s="27"/>
      <c r="B34" s="64" t="s">
        <v>11</v>
      </c>
      <c r="C34" s="60" t="str">
        <f>IF(AND(C32&gt;0.5,C32&lt;0.7),"infiltracion",IF(AND(C32&gt;=0.7,C32&lt;=1),"retardo",IF(AND(C32&gt;=0,C32&lt;=0.5),"NO REQUIERE","")))</f>
        <v>NO REQUIERE</v>
      </c>
      <c r="D34" s="86" t="s">
        <v>90</v>
      </c>
      <c r="E34" s="52"/>
      <c r="F34" s="53"/>
      <c r="G34" s="5"/>
    </row>
    <row r="35" spans="1:7" s="8" customFormat="1" ht="26.25" x14ac:dyDescent="0.25">
      <c r="A35" s="5"/>
      <c r="B35" s="54" t="s">
        <v>48</v>
      </c>
      <c r="C35" s="29">
        <f>+(C7*$C$61+C8*$C$61-C24*$C$62-C25*$C$64-C26*$C$63-C27*$C$63-C28*$C$64)/C5</f>
        <v>-0.2</v>
      </c>
      <c r="D35" s="87"/>
      <c r="E35" s="88"/>
      <c r="F35" s="89"/>
      <c r="G35" s="5"/>
    </row>
    <row r="36" spans="1:7" s="8" customFormat="1" ht="26.25" x14ac:dyDescent="0.25">
      <c r="A36" s="5"/>
      <c r="B36" s="55" t="s">
        <v>49</v>
      </c>
      <c r="C36" s="31">
        <f>IF(C32&lt;=0.6,$C$69,IF(C32&lt;=0.7,$C$68,$C$67))</f>
        <v>1.2E-2</v>
      </c>
      <c r="D36" s="87"/>
      <c r="E36" s="88"/>
      <c r="F36" s="89"/>
      <c r="G36" s="5"/>
    </row>
    <row r="37" spans="1:7" s="8" customFormat="1" ht="26.25" x14ac:dyDescent="0.25">
      <c r="A37" s="5"/>
      <c r="B37" s="56" t="s">
        <v>50</v>
      </c>
      <c r="C37" s="29">
        <f>+(C7+C8)*C35*C36</f>
        <v>0</v>
      </c>
      <c r="D37" s="87"/>
      <c r="E37" s="88"/>
      <c r="F37" s="89"/>
      <c r="G37" s="5"/>
    </row>
    <row r="38" spans="1:7" s="8" customFormat="1" ht="26.25" x14ac:dyDescent="0.25">
      <c r="A38" s="5"/>
      <c r="B38" s="56" t="s">
        <v>51</v>
      </c>
      <c r="C38" s="29">
        <f>+(C30-1)*3*C31*$C$61*C36/2</f>
        <v>0</v>
      </c>
      <c r="D38" s="87"/>
      <c r="E38" s="88"/>
      <c r="F38" s="89"/>
      <c r="G38" s="5"/>
    </row>
    <row r="39" spans="1:7" s="8" customFormat="1" ht="26.25" x14ac:dyDescent="0.25">
      <c r="A39" s="5"/>
      <c r="B39" s="57" t="s">
        <v>52</v>
      </c>
      <c r="C39" s="59">
        <f>+C37+C38</f>
        <v>0</v>
      </c>
      <c r="D39" s="99" t="s">
        <v>35</v>
      </c>
      <c r="E39" s="91"/>
      <c r="F39" s="92"/>
      <c r="G39" s="5"/>
    </row>
    <row r="40" spans="1:7" s="8" customFormat="1" ht="32.25" customHeight="1" x14ac:dyDescent="0.25">
      <c r="A40" s="32" t="s">
        <v>61</v>
      </c>
      <c r="B40" s="100" t="s">
        <v>62</v>
      </c>
      <c r="C40" s="101"/>
      <c r="D40" s="101"/>
      <c r="E40" s="101"/>
      <c r="F40" s="102"/>
      <c r="G40" s="5"/>
    </row>
    <row r="41" spans="1:7" s="8" customFormat="1" ht="18.75" x14ac:dyDescent="0.25">
      <c r="B41" s="61" t="s">
        <v>63</v>
      </c>
      <c r="C41" s="33"/>
      <c r="D41" s="93"/>
      <c r="E41" s="94"/>
      <c r="F41" s="95"/>
      <c r="G41" s="5"/>
    </row>
    <row r="42" spans="1:7" s="8" customFormat="1" ht="18.75" x14ac:dyDescent="0.25">
      <c r="B42" s="30" t="s">
        <v>64</v>
      </c>
      <c r="C42" s="12"/>
      <c r="D42" s="87"/>
      <c r="E42" s="88"/>
      <c r="F42" s="89"/>
      <c r="G42" s="5"/>
    </row>
    <row r="43" spans="1:7" s="8" customFormat="1" ht="26.25" x14ac:dyDescent="0.25">
      <c r="B43" s="55" t="s">
        <v>53</v>
      </c>
      <c r="C43" s="34">
        <f>VLOOKUP(C42,$B$52:$D$56,3)</f>
        <v>0</v>
      </c>
      <c r="D43" s="87"/>
      <c r="E43" s="88"/>
      <c r="F43" s="89"/>
      <c r="G43" s="5"/>
    </row>
    <row r="44" spans="1:7" s="8" customFormat="1" ht="18.75" x14ac:dyDescent="0.25">
      <c r="B44" s="35" t="s">
        <v>65</v>
      </c>
      <c r="C44" s="58" t="str">
        <f>IF(C43&gt;0,C39/C43,"no aplica")</f>
        <v>no aplica</v>
      </c>
      <c r="D44" s="96" t="s">
        <v>66</v>
      </c>
      <c r="E44" s="97"/>
      <c r="F44" s="98"/>
      <c r="G44" s="5"/>
    </row>
    <row r="45" spans="1:7" s="8" customFormat="1" ht="18.75" x14ac:dyDescent="0.25">
      <c r="B45" s="62" t="s">
        <v>55</v>
      </c>
      <c r="C45" s="36"/>
      <c r="D45" s="93"/>
      <c r="E45" s="94"/>
      <c r="F45" s="95"/>
      <c r="G45" s="5"/>
    </row>
    <row r="46" spans="1:7" s="8" customFormat="1" ht="18.75" x14ac:dyDescent="0.25">
      <c r="B46" s="30" t="s">
        <v>64</v>
      </c>
      <c r="C46" s="37">
        <v>1</v>
      </c>
      <c r="D46" s="87"/>
      <c r="E46" s="88"/>
      <c r="F46" s="89"/>
      <c r="G46" s="5"/>
    </row>
    <row r="47" spans="1:7" s="8" customFormat="1" ht="26.25" x14ac:dyDescent="0.25">
      <c r="B47" s="55" t="s">
        <v>54</v>
      </c>
      <c r="C47" s="38">
        <f>VLOOKUP(C46,$F$52:$H$57,3)</f>
        <v>0</v>
      </c>
      <c r="D47" s="87"/>
      <c r="E47" s="88"/>
      <c r="F47" s="89"/>
      <c r="G47" s="5"/>
    </row>
    <row r="48" spans="1:7" s="8" customFormat="1" ht="18.75" x14ac:dyDescent="0.25">
      <c r="B48" s="35" t="s">
        <v>9</v>
      </c>
      <c r="C48" s="65" t="str">
        <f>IF(C47&gt;0,C39/C47,"no aplica")</f>
        <v>no aplica</v>
      </c>
      <c r="D48" s="90"/>
      <c r="E48" s="91"/>
      <c r="F48" s="92"/>
      <c r="G48" s="5"/>
    </row>
    <row r="49" spans="1:8" s="8" customFormat="1" ht="18.75" x14ac:dyDescent="0.25">
      <c r="A49" s="5"/>
      <c r="B49" s="5"/>
      <c r="C49" s="7"/>
      <c r="D49" s="5"/>
      <c r="E49" s="5"/>
      <c r="F49" s="5"/>
      <c r="G49" s="5"/>
    </row>
    <row r="50" spans="1:8" s="8" customFormat="1" ht="18.75" x14ac:dyDescent="0.25">
      <c r="A50" s="5"/>
      <c r="B50" s="5"/>
      <c r="C50" s="7"/>
      <c r="D50" s="5"/>
      <c r="E50" s="5"/>
      <c r="F50" s="5"/>
      <c r="G50" s="5"/>
    </row>
    <row r="51" spans="1:8" s="8" customFormat="1" ht="30" customHeight="1" x14ac:dyDescent="0.25">
      <c r="A51" s="5"/>
      <c r="B51" s="76" t="s">
        <v>67</v>
      </c>
      <c r="C51" s="44" t="s">
        <v>68</v>
      </c>
      <c r="D51" s="28" t="s">
        <v>44</v>
      </c>
      <c r="F51" s="76" t="s">
        <v>69</v>
      </c>
      <c r="G51" s="44" t="s">
        <v>68</v>
      </c>
      <c r="H51" s="28" t="s">
        <v>45</v>
      </c>
    </row>
    <row r="52" spans="1:8" s="8" customFormat="1" ht="21" customHeight="1" x14ac:dyDescent="0.25">
      <c r="A52" s="5"/>
      <c r="B52" s="28">
        <v>0</v>
      </c>
      <c r="C52" s="28" t="s">
        <v>26</v>
      </c>
      <c r="D52" s="72">
        <v>0</v>
      </c>
      <c r="F52" s="28">
        <v>0</v>
      </c>
      <c r="G52" s="28" t="s">
        <v>26</v>
      </c>
      <c r="H52" s="77">
        <v>0</v>
      </c>
    </row>
    <row r="53" spans="1:8" s="8" customFormat="1" ht="37.5" x14ac:dyDescent="0.25">
      <c r="A53" s="5"/>
      <c r="B53" s="28">
        <v>1</v>
      </c>
      <c r="C53" s="28" t="s">
        <v>70</v>
      </c>
      <c r="D53" s="72">
        <v>0.02</v>
      </c>
      <c r="F53" s="28">
        <v>1</v>
      </c>
      <c r="G53" s="28"/>
      <c r="H53" s="77">
        <v>0</v>
      </c>
    </row>
    <row r="54" spans="1:8" s="8" customFormat="1" ht="56.25" x14ac:dyDescent="0.25">
      <c r="A54" s="5"/>
      <c r="B54" s="28">
        <v>2</v>
      </c>
      <c r="C54" s="28" t="s">
        <v>71</v>
      </c>
      <c r="D54" s="72">
        <v>0.1</v>
      </c>
      <c r="F54" s="28">
        <v>2</v>
      </c>
      <c r="G54" s="28" t="s">
        <v>71</v>
      </c>
      <c r="H54" s="77">
        <v>0.35</v>
      </c>
    </row>
    <row r="55" spans="1:8" s="8" customFormat="1" ht="56.25" x14ac:dyDescent="0.25">
      <c r="A55" s="5"/>
      <c r="B55" s="28">
        <v>3</v>
      </c>
      <c r="C55" s="28" t="s">
        <v>72</v>
      </c>
      <c r="D55" s="72">
        <v>0.05</v>
      </c>
      <c r="F55" s="28">
        <v>3</v>
      </c>
      <c r="G55" s="28" t="s">
        <v>72</v>
      </c>
      <c r="H55" s="77">
        <v>0.25</v>
      </c>
    </row>
    <row r="56" spans="1:8" s="8" customFormat="1" ht="37.5" x14ac:dyDescent="0.25">
      <c r="A56" s="5"/>
      <c r="B56" s="28">
        <v>4</v>
      </c>
      <c r="C56" s="28" t="s">
        <v>39</v>
      </c>
      <c r="D56" s="72">
        <v>0.01</v>
      </c>
      <c r="F56" s="28">
        <v>4</v>
      </c>
      <c r="G56" s="28"/>
      <c r="H56" s="77">
        <v>0</v>
      </c>
    </row>
    <row r="57" spans="1:8" s="8" customFormat="1" ht="37.5" x14ac:dyDescent="0.25">
      <c r="A57" s="5"/>
      <c r="B57" s="28">
        <v>5</v>
      </c>
      <c r="C57" s="28" t="s">
        <v>10</v>
      </c>
      <c r="D57" s="72"/>
      <c r="F57" s="28">
        <v>5</v>
      </c>
      <c r="G57" s="28" t="s">
        <v>10</v>
      </c>
      <c r="H57" s="77">
        <v>1</v>
      </c>
    </row>
    <row r="58" spans="1:8" s="8" customFormat="1" ht="18.75" x14ac:dyDescent="0.25">
      <c r="A58" s="5"/>
      <c r="B58" s="78"/>
      <c r="C58" s="78"/>
      <c r="D58" s="73"/>
      <c r="F58" s="74"/>
      <c r="G58" s="74"/>
      <c r="H58" s="75"/>
    </row>
    <row r="59" spans="1:8" s="8" customFormat="1" ht="19.5" thickBot="1" x14ac:dyDescent="0.3">
      <c r="A59" s="5"/>
      <c r="B59" s="74"/>
      <c r="C59" s="74"/>
      <c r="D59" s="73"/>
      <c r="F59" s="74"/>
      <c r="G59" s="74"/>
      <c r="H59" s="75"/>
    </row>
    <row r="60" spans="1:8" s="8" customFormat="1" ht="21" thickBot="1" x14ac:dyDescent="0.3">
      <c r="A60" s="5"/>
      <c r="B60" s="63" t="s">
        <v>8</v>
      </c>
      <c r="C60" s="63" t="s">
        <v>46</v>
      </c>
      <c r="D60" s="5"/>
      <c r="E60" s="5"/>
      <c r="F60" s="80" t="s">
        <v>73</v>
      </c>
      <c r="G60" s="81"/>
    </row>
    <row r="61" spans="1:8" s="8" customFormat="1" ht="19.5" thickBot="1" x14ac:dyDescent="0.3">
      <c r="A61" s="5"/>
      <c r="B61" s="39" t="s">
        <v>6</v>
      </c>
      <c r="C61" s="40">
        <v>1</v>
      </c>
      <c r="D61" s="5"/>
      <c r="E61" s="5"/>
      <c r="F61" s="69" t="s">
        <v>74</v>
      </c>
      <c r="G61" s="69" t="s">
        <v>75</v>
      </c>
    </row>
    <row r="62" spans="1:8" s="8" customFormat="1" ht="18.75" x14ac:dyDescent="0.25">
      <c r="A62" s="5"/>
      <c r="B62" s="39" t="s">
        <v>7</v>
      </c>
      <c r="C62" s="40">
        <v>0.35</v>
      </c>
      <c r="D62" s="5"/>
      <c r="E62" s="5"/>
      <c r="F62" s="82" t="s">
        <v>78</v>
      </c>
      <c r="G62" s="51" t="s">
        <v>76</v>
      </c>
    </row>
    <row r="63" spans="1:8" s="8" customFormat="1" ht="18.75" x14ac:dyDescent="0.25">
      <c r="A63" s="5"/>
      <c r="B63" s="39" t="s">
        <v>12</v>
      </c>
      <c r="C63" s="40">
        <v>0.4</v>
      </c>
      <c r="D63" s="5"/>
      <c r="E63" s="5"/>
      <c r="F63" s="79" t="s">
        <v>81</v>
      </c>
      <c r="G63" s="44" t="s">
        <v>77</v>
      </c>
    </row>
    <row r="64" spans="1:8" s="8" customFormat="1" ht="18.75" x14ac:dyDescent="0.25">
      <c r="A64" s="5"/>
      <c r="B64" s="41" t="s">
        <v>2</v>
      </c>
      <c r="C64" s="42">
        <v>0.2</v>
      </c>
      <c r="D64" s="5"/>
      <c r="E64" s="5"/>
      <c r="F64" s="79" t="s">
        <v>82</v>
      </c>
      <c r="G64" s="44" t="s">
        <v>79</v>
      </c>
    </row>
    <row r="65" spans="1:7" s="8" customFormat="1" ht="18.75" x14ac:dyDescent="0.25">
      <c r="A65" s="5"/>
      <c r="B65" s="7"/>
      <c r="C65" s="43"/>
      <c r="D65" s="5"/>
      <c r="E65" s="5"/>
      <c r="F65" s="79" t="s">
        <v>83</v>
      </c>
      <c r="G65" s="44" t="s">
        <v>80</v>
      </c>
    </row>
    <row r="66" spans="1:7" s="8" customFormat="1" ht="20.25" x14ac:dyDescent="0.25">
      <c r="A66" s="5"/>
      <c r="B66" s="66" t="s">
        <v>0</v>
      </c>
      <c r="C66" s="63" t="s">
        <v>43</v>
      </c>
      <c r="D66" s="5"/>
      <c r="E66" s="5"/>
      <c r="F66" s="79" t="s">
        <v>85</v>
      </c>
      <c r="G66" s="44" t="s">
        <v>84</v>
      </c>
    </row>
    <row r="67" spans="1:7" s="8" customFormat="1" ht="18.75" x14ac:dyDescent="0.25">
      <c r="A67" s="5"/>
      <c r="B67" s="45" t="s">
        <v>3</v>
      </c>
      <c r="C67" s="46">
        <v>1.5299999999999999E-2</v>
      </c>
      <c r="D67" s="5"/>
      <c r="E67" s="5"/>
      <c r="F67" s="5"/>
      <c r="G67" s="5"/>
    </row>
    <row r="68" spans="1:7" ht="18.75" x14ac:dyDescent="0.25">
      <c r="A68" s="5"/>
      <c r="B68" s="47" t="s">
        <v>4</v>
      </c>
      <c r="C68" s="48">
        <v>1.35E-2</v>
      </c>
      <c r="D68" s="5"/>
      <c r="E68" s="1"/>
      <c r="F68" s="1"/>
      <c r="G68" s="1"/>
    </row>
    <row r="69" spans="1:7" ht="18.75" x14ac:dyDescent="0.25">
      <c r="A69" s="5"/>
      <c r="B69" s="49" t="s">
        <v>5</v>
      </c>
      <c r="C69" s="50">
        <v>1.2E-2</v>
      </c>
      <c r="D69" s="5"/>
    </row>
  </sheetData>
  <sheetProtection password="E7EE" sheet="1" objects="1" scenarios="1" selectLockedCells="1"/>
  <customSheetViews>
    <customSheetView guid="{DC6EBDB9-56EE-4876-B7AA-99B3DD0FA213}" scale="70">
      <selection activeCell="K13" sqref="K13"/>
      <pageMargins left="0.7" right="0.7" top="0.75" bottom="0.75" header="0.3" footer="0.3"/>
      <pageSetup orientation="portrait" horizontalDpi="0" verticalDpi="0" r:id="rId1"/>
    </customSheetView>
  </customSheetViews>
  <mergeCells count="39">
    <mergeCell ref="B6:F6"/>
    <mergeCell ref="D5:F5"/>
    <mergeCell ref="D4:F4"/>
    <mergeCell ref="B23:F23"/>
    <mergeCell ref="D24:F24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21:F21"/>
    <mergeCell ref="D22:F22"/>
    <mergeCell ref="D31:F31"/>
    <mergeCell ref="D32:F32"/>
    <mergeCell ref="D33:F33"/>
    <mergeCell ref="D35:F35"/>
    <mergeCell ref="D26:F26"/>
    <mergeCell ref="D27:F27"/>
    <mergeCell ref="D28:F28"/>
    <mergeCell ref="B29:F29"/>
    <mergeCell ref="D30:F30"/>
    <mergeCell ref="D36:F36"/>
    <mergeCell ref="D37:F37"/>
    <mergeCell ref="D38:F38"/>
    <mergeCell ref="D39:F39"/>
    <mergeCell ref="B40:F40"/>
    <mergeCell ref="D46:F46"/>
    <mergeCell ref="D47:F47"/>
    <mergeCell ref="D48:F48"/>
    <mergeCell ref="D41:F41"/>
    <mergeCell ref="D42:F42"/>
    <mergeCell ref="D43:F43"/>
    <mergeCell ref="D44:F44"/>
    <mergeCell ref="D45:F45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Usuario</cp:lastModifiedBy>
  <cp:lastPrinted>2019-05-27T13:37:12Z</cp:lastPrinted>
  <dcterms:created xsi:type="dcterms:W3CDTF">2018-08-21T19:37:36Z</dcterms:created>
  <dcterms:modified xsi:type="dcterms:W3CDTF">2024-04-10T11:13:33Z</dcterms:modified>
</cp:coreProperties>
</file>